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K31" i="3"/>
  <c r="J31"/>
  <c r="I31"/>
  <c r="H31"/>
  <c r="G31"/>
  <c r="F31"/>
  <c r="H30"/>
  <c r="G30"/>
  <c r="I30"/>
  <c r="J30"/>
  <c r="K30"/>
  <c r="F30"/>
  <c r="K29"/>
  <c r="J29"/>
  <c r="I29"/>
  <c r="H29"/>
  <c r="G29"/>
  <c r="F29"/>
  <c r="F28" l="1"/>
  <c r="K28"/>
  <c r="K7"/>
  <c r="J28"/>
  <c r="I28"/>
  <c r="H28"/>
  <c r="G28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7"/>
  <c r="G2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7"/>
  <c r="F26"/>
  <c r="F2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7"/>
  <c r="C7" i="2"/>
  <c r="C2"/>
</calcChain>
</file>

<file path=xl/comments1.xml><?xml version="1.0" encoding="utf-8"?>
<comments xmlns="http://schemas.openxmlformats.org/spreadsheetml/2006/main">
  <authors>
    <author>504-11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>
      <text>
        <r>
          <rPr>
            <sz val="9"/>
            <color indexed="81"/>
            <rFont val="Tahoma"/>
            <family val="2"/>
          </rPr>
          <t xml:space="preserve">
ES IGUAL AL SUBTOTAL POR EL 3.5%</t>
        </r>
      </text>
    </comment>
    <comment ref="K7" author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<sst xmlns="http://schemas.openxmlformats.org/spreadsheetml/2006/main" count="80" uniqueCount="76">
  <si>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</si>
  <si>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</si>
  <si>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</si>
  <si>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</si>
  <si>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</si>
  <si>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</si>
  <si>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</si>
  <si>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</si>
  <si>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</si>
  <si>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</si>
  <si>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</si>
  <si>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</si>
  <si>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</si>
  <si>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</si>
  <si>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</si>
  <si>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</si>
  <si>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</si>
  <si>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</si>
  <si>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</si>
  <si>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</si>
  <si>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</si>
  <si>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</si>
  <si>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</si>
  <si>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</si>
  <si>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</si>
  <si>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</si>
  <si>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</si>
  <si>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</si>
  <si>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</si>
  <si>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</si>
  <si>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</si>
  <si>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</si>
  <si>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</si>
  <si>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</si>
  <si>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</si>
  <si>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</si>
  <si>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</si>
  <si>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</si>
  <si>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</si>
  <si>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</si>
  <si>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</si>
  <si>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</si>
  <si>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</si>
  <si>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</si>
  <si>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</si>
  <si>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</si>
  <si>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</si>
  <si>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</si>
  <si>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</si>
  <si>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</si>
  <si>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</si>
  <si>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</si>
  <si>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</si>
  <si>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</si>
  <si>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</si>
  <si>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</si>
  <si>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</si>
  <si>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</si>
  <si>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</si>
  <si>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</si>
  <si>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</si>
  <si>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</si>
  <si>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</si>
  <si>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</si>
  <si>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</si>
  <si>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</si>
  <si>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</si>
  <si>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</si>
  <si>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</si>
  <si>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</si>
  <si>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</si>
  <si>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</si>
  <si>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</si>
  <si>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MAX</t>
  </si>
  <si>
    <t>MIN</t>
  </si>
  <si>
    <t>PROM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</si>
</sst>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[$$-240A]\ * #,##0_);_([$$-240A]\ * \(#,##0\);_([$$-240A]\ 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indexed="64"/>
      </right>
      <top/>
      <bottom/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/>
      <diagonal/>
    </border>
    <border>
      <left style="medium">
        <color theme="4" tint="-0.499984740745262"/>
      </left>
      <right/>
      <top style="medium">
        <color theme="3" tint="0.39997558519241921"/>
      </top>
      <bottom style="medium">
        <color theme="4" tint="-0.499984740745262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4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164" fontId="0" fillId="0" borderId="20" xfId="1" applyNumberFormat="1" applyFont="1" applyBorder="1" applyAlignment="1">
      <alignment horizontal="center"/>
    </xf>
    <xf numFmtId="0" fontId="0" fillId="0" borderId="16" xfId="0" applyBorder="1"/>
    <xf numFmtId="164" fontId="0" fillId="0" borderId="0" xfId="1" applyNumberFormat="1" applyFont="1" applyBorder="1"/>
    <xf numFmtId="164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0" borderId="21" xfId="1" applyNumberFormat="1" applyFont="1" applyBorder="1" applyAlignment="1">
      <alignment horizontal="center"/>
    </xf>
    <xf numFmtId="165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0" fontId="0" fillId="0" borderId="31" xfId="0" applyBorder="1" applyAlignment="1">
      <alignment horizontal="left" wrapText="1"/>
    </xf>
    <xf numFmtId="3" fontId="0" fillId="0" borderId="32" xfId="0" applyNumberFormat="1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4" xfId="0" applyBorder="1" applyAlignment="1">
      <alignment horizontal="left" wrapText="1"/>
    </xf>
    <xf numFmtId="3" fontId="0" fillId="0" borderId="35" xfId="0" applyNumberFormat="1" applyBorder="1" applyAlignment="1">
      <alignment horizontal="center"/>
    </xf>
    <xf numFmtId="0" fontId="0" fillId="0" borderId="30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3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center"/>
    </xf>
    <xf numFmtId="165" fontId="0" fillId="0" borderId="39" xfId="1" applyNumberFormat="1" applyFont="1" applyBorder="1" applyAlignment="1">
      <alignment horizontal="center"/>
    </xf>
    <xf numFmtId="165" fontId="0" fillId="0" borderId="36" xfId="1" applyNumberFormat="1" applyFont="1" applyBorder="1" applyAlignment="1">
      <alignment horizontal="center"/>
    </xf>
    <xf numFmtId="165" fontId="2" fillId="0" borderId="37" xfId="1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 applyBorder="1"/>
    <xf numFmtId="165" fontId="2" fillId="0" borderId="0" xfId="1" applyNumberFormat="1" applyFont="1" applyFill="1" applyBorder="1" applyAlignment="1">
      <alignment horizontal="center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0" fontId="0" fillId="0" borderId="42" xfId="0" applyBorder="1" applyAlignment="1">
      <alignment horizontal="center"/>
    </xf>
    <xf numFmtId="165" fontId="0" fillId="0" borderId="42" xfId="1" applyNumberFormat="1" applyFont="1" applyBorder="1" applyAlignment="1">
      <alignment horizontal="center"/>
    </xf>
    <xf numFmtId="165" fontId="2" fillId="0" borderId="43" xfId="1" applyNumberFormat="1" applyFont="1" applyBorder="1" applyAlignment="1">
      <alignment horizontal="center"/>
    </xf>
    <xf numFmtId="165" fontId="2" fillId="0" borderId="0" xfId="0" applyNumberFormat="1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9" sqref="D9"/>
    </sheetView>
  </sheetViews>
  <sheetFormatPr baseColWidth="10" defaultRowHeight="15"/>
  <cols>
    <col min="1" max="1" width="14.85546875" bestFit="1" customWidth="1"/>
  </cols>
  <sheetData>
    <row r="1" spans="1:3" ht="15.75" thickBot="1">
      <c r="A1" s="62" t="s">
        <v>0</v>
      </c>
      <c r="B1" s="63"/>
      <c r="C1" s="64"/>
    </row>
    <row r="2" spans="1:3">
      <c r="A2" s="8" t="s">
        <v>1</v>
      </c>
      <c r="B2" s="9" t="s">
        <v>2</v>
      </c>
      <c r="C2" s="10" t="s">
        <v>3</v>
      </c>
    </row>
    <row r="3" spans="1:3">
      <c r="A3" s="3" t="s">
        <v>4</v>
      </c>
      <c r="B3" s="2" t="s">
        <v>5</v>
      </c>
      <c r="C3" s="4">
        <v>1</v>
      </c>
    </row>
    <row r="4" spans="1:3">
      <c r="A4" s="3" t="s">
        <v>6</v>
      </c>
      <c r="B4" s="2" t="s">
        <v>7</v>
      </c>
      <c r="C4" s="4">
        <v>2</v>
      </c>
    </row>
    <row r="5" spans="1:3">
      <c r="A5" s="3" t="s">
        <v>8</v>
      </c>
      <c r="B5" s="2" t="s">
        <v>9</v>
      </c>
      <c r="C5" s="4">
        <v>2</v>
      </c>
    </row>
    <row r="6" spans="1:3">
      <c r="A6" s="3" t="s">
        <v>10</v>
      </c>
      <c r="B6" s="2" t="s">
        <v>12</v>
      </c>
      <c r="C6" s="4">
        <v>3</v>
      </c>
    </row>
    <row r="7" spans="1:3" ht="15.75" thickBot="1">
      <c r="A7" s="5" t="s">
        <v>11</v>
      </c>
      <c r="B7" s="6" t="s">
        <v>13</v>
      </c>
      <c r="C7" s="7">
        <v>3</v>
      </c>
    </row>
    <row r="8" spans="1:3">
      <c r="A8" s="1"/>
      <c r="B8" s="1"/>
      <c r="C8" s="1"/>
    </row>
    <row r="9" spans="1:3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D14" sqref="D14"/>
    </sheetView>
  </sheetViews>
  <sheetFormatPr baseColWidth="10" defaultRowHeight="15"/>
  <sheetData>
    <row r="1" spans="1:3" ht="18.75" customHeight="1">
      <c r="A1" s="12" t="s">
        <v>14</v>
      </c>
      <c r="B1" s="13" t="s">
        <v>15</v>
      </c>
      <c r="C1" s="14" t="s">
        <v>16</v>
      </c>
    </row>
    <row r="2" spans="1:3">
      <c r="A2" s="15">
        <v>10</v>
      </c>
      <c r="B2" s="16">
        <v>2000</v>
      </c>
      <c r="C2" s="17">
        <f>A2*B2</f>
        <v>20000</v>
      </c>
    </row>
    <row r="3" spans="1:3" ht="15.75" thickBot="1">
      <c r="A3" s="18">
        <v>10</v>
      </c>
      <c r="B3" s="19">
        <v>2000</v>
      </c>
      <c r="C3" s="20"/>
    </row>
    <row r="4" spans="1:3">
      <c r="A4" s="65" t="s">
        <v>17</v>
      </c>
      <c r="B4" s="65"/>
      <c r="C4" s="65"/>
    </row>
    <row r="5" spans="1:3" ht="15.75" thickBot="1">
      <c r="B5" s="11"/>
      <c r="C5" s="11"/>
    </row>
    <row r="6" spans="1:3">
      <c r="A6" s="12" t="s">
        <v>14</v>
      </c>
      <c r="B6" s="13" t="s">
        <v>15</v>
      </c>
      <c r="C6" s="14" t="s">
        <v>16</v>
      </c>
    </row>
    <row r="7" spans="1:3">
      <c r="A7" s="21">
        <v>20</v>
      </c>
      <c r="B7" s="22">
        <v>2000</v>
      </c>
      <c r="C7" s="23">
        <f>+A7*B7</f>
        <v>40000</v>
      </c>
    </row>
    <row r="8" spans="1:3">
      <c r="A8" s="21"/>
      <c r="B8" s="22"/>
      <c r="C8" s="23"/>
    </row>
    <row r="9" spans="1:3" ht="15.75" thickBot="1">
      <c r="A9" s="66" t="s">
        <v>18</v>
      </c>
      <c r="B9" s="67"/>
      <c r="C9" s="68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tabSelected="1" topLeftCell="C1" zoomScale="73" zoomScaleNormal="73" workbookViewId="0">
      <selection activeCell="K32" sqref="K32"/>
    </sheetView>
  </sheetViews>
  <sheetFormatPr baseColWidth="10" defaultRowHeight="1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18.42578125" bestFit="1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 ht="33.75">
      <c r="A2" s="69" t="s">
        <v>29</v>
      </c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3" ht="31.5">
      <c r="A4" s="70" t="s">
        <v>72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3" ht="24.75" customHeight="1" thickBo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3" ht="22.5" customHeight="1" thickBot="1">
      <c r="A6" s="33" t="s">
        <v>19</v>
      </c>
      <c r="B6" s="34" t="s">
        <v>20</v>
      </c>
      <c r="C6" s="35" t="s">
        <v>21</v>
      </c>
      <c r="D6" s="30" t="s">
        <v>14</v>
      </c>
      <c r="E6" s="30" t="s">
        <v>22</v>
      </c>
      <c r="F6" s="30" t="s">
        <v>25</v>
      </c>
      <c r="G6" s="30" t="s">
        <v>23</v>
      </c>
      <c r="H6" s="30" t="s">
        <v>24</v>
      </c>
      <c r="I6" s="30" t="s">
        <v>26</v>
      </c>
      <c r="J6" s="30" t="s">
        <v>27</v>
      </c>
      <c r="K6" s="31" t="s">
        <v>28</v>
      </c>
      <c r="L6" s="24"/>
    </row>
    <row r="7" spans="1:13" ht="51" customHeight="1" thickBot="1">
      <c r="A7" s="36">
        <v>654</v>
      </c>
      <c r="B7" s="42" t="s">
        <v>30</v>
      </c>
      <c r="C7" s="37" t="s">
        <v>60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H7*16%</f>
        <v>166531.20000000001</v>
      </c>
      <c r="J7" s="26">
        <f>H7*2.5%</f>
        <v>26020.5</v>
      </c>
      <c r="K7" s="27">
        <f>H7+I7-J7</f>
        <v>1181330.7</v>
      </c>
    </row>
    <row r="8" spans="1:13" ht="30.75" thickBot="1">
      <c r="A8" s="38">
        <v>655</v>
      </c>
      <c r="B8" s="43" t="s">
        <v>31</v>
      </c>
      <c r="C8" s="39" t="s">
        <v>51</v>
      </c>
      <c r="D8" s="28">
        <v>20</v>
      </c>
      <c r="E8" s="29">
        <v>22544</v>
      </c>
      <c r="F8" s="26">
        <f t="shared" ref="F8:F25" si="0">D8*E8</f>
        <v>450880</v>
      </c>
      <c r="G8" s="26">
        <f t="shared" ref="G8:G26" si="1">F8*5%</f>
        <v>22544</v>
      </c>
      <c r="H8" s="26">
        <f t="shared" ref="H8:H27" si="2">F8-G8</f>
        <v>428336</v>
      </c>
      <c r="I8" s="26">
        <f t="shared" ref="I8:I27" si="3">H8*16%</f>
        <v>68533.759999999995</v>
      </c>
      <c r="J8" s="26">
        <f t="shared" ref="J8:J27" si="4">H8*2.5%</f>
        <v>10708.400000000001</v>
      </c>
      <c r="K8" s="27">
        <f t="shared" ref="K8:K27" si="5">H8+I8-J8</f>
        <v>486161.36</v>
      </c>
      <c r="M8" s="11"/>
    </row>
    <row r="9" spans="1:13" ht="30.75" thickBot="1">
      <c r="A9" s="38">
        <v>656</v>
      </c>
      <c r="B9" s="43" t="s">
        <v>32</v>
      </c>
      <c r="C9" s="40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2644.8</v>
      </c>
      <c r="J9" s="26">
        <f t="shared" si="4"/>
        <v>413.25</v>
      </c>
      <c r="K9" s="27">
        <f t="shared" si="5"/>
        <v>18761.55</v>
      </c>
      <c r="M9" s="11"/>
    </row>
    <row r="10" spans="1:13" ht="15.75" thickBot="1">
      <c r="A10" s="38">
        <v>657</v>
      </c>
      <c r="B10" s="44" t="s">
        <v>33</v>
      </c>
      <c r="C10" s="39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27679.200000000001</v>
      </c>
      <c r="J10" s="26">
        <f t="shared" si="4"/>
        <v>4324.875</v>
      </c>
      <c r="K10" s="27">
        <f t="shared" si="5"/>
        <v>196349.32500000001</v>
      </c>
      <c r="M10" s="11"/>
    </row>
    <row r="11" spans="1:13" ht="15.75" thickBot="1">
      <c r="A11" s="38">
        <v>658</v>
      </c>
      <c r="B11" s="44" t="s">
        <v>34</v>
      </c>
      <c r="C11" s="39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20368</v>
      </c>
      <c r="J11" s="26">
        <f t="shared" si="4"/>
        <v>3182.5</v>
      </c>
      <c r="K11" s="27">
        <f t="shared" si="5"/>
        <v>144485.5</v>
      </c>
      <c r="M11" s="11"/>
    </row>
    <row r="12" spans="1:13" ht="30.75" thickBot="1">
      <c r="A12" s="38">
        <v>659</v>
      </c>
      <c r="B12" s="43" t="s">
        <v>35</v>
      </c>
      <c r="C12" s="40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25952.48</v>
      </c>
      <c r="J12" s="26">
        <f t="shared" si="4"/>
        <v>4055.0750000000003</v>
      </c>
      <c r="K12" s="27">
        <f t="shared" si="5"/>
        <v>184100.405</v>
      </c>
      <c r="M12" s="11"/>
    </row>
    <row r="13" spans="1:13" ht="15.75" thickBot="1">
      <c r="A13" s="38">
        <v>660</v>
      </c>
      <c r="B13" s="43" t="s">
        <v>36</v>
      </c>
      <c r="C13" s="40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2796.8</v>
      </c>
      <c r="J13" s="26">
        <f t="shared" si="4"/>
        <v>437</v>
      </c>
      <c r="K13" s="27">
        <f t="shared" si="5"/>
        <v>19839.8</v>
      </c>
    </row>
    <row r="14" spans="1:13" ht="15.75" thickBot="1">
      <c r="A14" s="38">
        <v>661</v>
      </c>
      <c r="B14" s="43" t="s">
        <v>37</v>
      </c>
      <c r="C14" s="40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10032</v>
      </c>
      <c r="J14" s="26">
        <f t="shared" si="4"/>
        <v>1567.5</v>
      </c>
      <c r="K14" s="27">
        <f t="shared" si="5"/>
        <v>71164.5</v>
      </c>
    </row>
    <row r="15" spans="1:13" ht="15.75" thickBot="1">
      <c r="A15" s="38">
        <v>662</v>
      </c>
      <c r="B15" s="43" t="s">
        <v>38</v>
      </c>
      <c r="C15" s="40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16416</v>
      </c>
      <c r="J15" s="26">
        <f t="shared" si="4"/>
        <v>2565</v>
      </c>
      <c r="K15" s="27">
        <f t="shared" si="5"/>
        <v>116451</v>
      </c>
    </row>
    <row r="16" spans="1:13" ht="15.75" thickBot="1">
      <c r="A16" s="38">
        <v>663</v>
      </c>
      <c r="B16" s="43" t="s">
        <v>39</v>
      </c>
      <c r="C16" s="40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3359.2000000000003</v>
      </c>
      <c r="J16" s="26">
        <f t="shared" si="4"/>
        <v>524.875</v>
      </c>
      <c r="K16" s="27">
        <f t="shared" si="5"/>
        <v>23829.325000000001</v>
      </c>
    </row>
    <row r="17" spans="1:11" ht="15.75" thickBot="1">
      <c r="A17" s="38">
        <v>664</v>
      </c>
      <c r="B17" s="43" t="s">
        <v>40</v>
      </c>
      <c r="C17" s="40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3040</v>
      </c>
      <c r="J17" s="26">
        <f t="shared" si="4"/>
        <v>475</v>
      </c>
      <c r="K17" s="27">
        <f t="shared" si="5"/>
        <v>21565</v>
      </c>
    </row>
    <row r="18" spans="1:11" ht="30.75" thickBot="1">
      <c r="A18" s="38">
        <v>665</v>
      </c>
      <c r="B18" s="43" t="s">
        <v>41</v>
      </c>
      <c r="C18" s="40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19060.8</v>
      </c>
      <c r="J18" s="26">
        <f t="shared" si="4"/>
        <v>2978.25</v>
      </c>
      <c r="K18" s="27">
        <f t="shared" si="5"/>
        <v>135212.54999999999</v>
      </c>
    </row>
    <row r="19" spans="1:11" ht="30.75" thickBot="1">
      <c r="A19" s="38">
        <v>666</v>
      </c>
      <c r="B19" s="43" t="s">
        <v>42</v>
      </c>
      <c r="C19" s="40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2432</v>
      </c>
      <c r="J19" s="26">
        <f t="shared" si="4"/>
        <v>380</v>
      </c>
      <c r="K19" s="27">
        <f t="shared" si="5"/>
        <v>17252</v>
      </c>
    </row>
    <row r="20" spans="1:11" ht="30.75" thickBot="1">
      <c r="A20" s="38">
        <v>667</v>
      </c>
      <c r="B20" s="43" t="s">
        <v>43</v>
      </c>
      <c r="C20" s="40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31853.119999999999</v>
      </c>
      <c r="J20" s="26">
        <f t="shared" si="4"/>
        <v>4977.05</v>
      </c>
      <c r="K20" s="27">
        <f t="shared" si="5"/>
        <v>225958.07</v>
      </c>
    </row>
    <row r="21" spans="1:11" ht="15.75" thickBot="1">
      <c r="A21" s="38">
        <v>668</v>
      </c>
      <c r="B21" s="43" t="s">
        <v>44</v>
      </c>
      <c r="C21" s="40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14005.28</v>
      </c>
      <c r="J21" s="26">
        <f t="shared" si="4"/>
        <v>2188.3250000000003</v>
      </c>
      <c r="K21" s="27">
        <f t="shared" si="5"/>
        <v>99349.955000000002</v>
      </c>
    </row>
    <row r="22" spans="1:11" ht="30.75" thickBot="1">
      <c r="A22" s="38">
        <v>669</v>
      </c>
      <c r="B22" s="43" t="s">
        <v>45</v>
      </c>
      <c r="C22" s="40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189574.39999999999</v>
      </c>
      <c r="J22" s="26">
        <f t="shared" si="4"/>
        <v>29621</v>
      </c>
      <c r="K22" s="27">
        <f t="shared" si="5"/>
        <v>1344793.4</v>
      </c>
    </row>
    <row r="23" spans="1:11" ht="15.75" thickBot="1">
      <c r="A23" s="38">
        <v>670</v>
      </c>
      <c r="B23" s="43" t="s">
        <v>46</v>
      </c>
      <c r="C23" s="40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3040</v>
      </c>
      <c r="J23" s="26">
        <f t="shared" si="4"/>
        <v>475</v>
      </c>
      <c r="K23" s="27">
        <f t="shared" si="5"/>
        <v>21565</v>
      </c>
    </row>
    <row r="24" spans="1:11" ht="15.75" thickBot="1">
      <c r="A24" s="38">
        <v>671</v>
      </c>
      <c r="B24" s="43" t="s">
        <v>47</v>
      </c>
      <c r="C24" s="40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15978.24</v>
      </c>
      <c r="J24" s="26">
        <f t="shared" si="4"/>
        <v>2496.6000000000004</v>
      </c>
      <c r="K24" s="27">
        <f t="shared" si="5"/>
        <v>113345.64</v>
      </c>
    </row>
    <row r="25" spans="1:11" ht="15.75" thickBot="1">
      <c r="A25" s="38">
        <v>672</v>
      </c>
      <c r="B25" s="43" t="s">
        <v>48</v>
      </c>
      <c r="C25" s="40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15649.92</v>
      </c>
      <c r="J25" s="26">
        <f t="shared" si="4"/>
        <v>2445.3000000000002</v>
      </c>
      <c r="K25" s="27">
        <f t="shared" si="5"/>
        <v>111016.62</v>
      </c>
    </row>
    <row r="26" spans="1:11" ht="30.75" thickBot="1">
      <c r="A26" s="38">
        <v>673</v>
      </c>
      <c r="B26" s="43" t="s">
        <v>49</v>
      </c>
      <c r="C26" s="47" t="s">
        <v>65</v>
      </c>
      <c r="D26" s="48">
        <v>20</v>
      </c>
      <c r="E26" s="49">
        <v>1990</v>
      </c>
      <c r="F26" s="50">
        <f>D26*E26</f>
        <v>39800</v>
      </c>
      <c r="G26" s="50">
        <f t="shared" si="1"/>
        <v>1990</v>
      </c>
      <c r="H26" s="50">
        <f t="shared" si="2"/>
        <v>37810</v>
      </c>
      <c r="I26" s="50">
        <f t="shared" si="3"/>
        <v>6049.6</v>
      </c>
      <c r="J26" s="50">
        <f t="shared" si="4"/>
        <v>945.25</v>
      </c>
      <c r="K26" s="51">
        <f t="shared" si="5"/>
        <v>42914.35</v>
      </c>
    </row>
    <row r="27" spans="1:11" ht="15.75" thickBot="1">
      <c r="A27" s="41">
        <v>674</v>
      </c>
      <c r="B27" s="56" t="s">
        <v>50</v>
      </c>
      <c r="C27" s="57" t="s">
        <v>66</v>
      </c>
      <c r="D27" s="58">
        <v>20</v>
      </c>
      <c r="E27" s="59">
        <v>6986</v>
      </c>
      <c r="F27" s="59">
        <f>D27*E27</f>
        <v>139720</v>
      </c>
      <c r="G27" s="59">
        <f>F27*5%</f>
        <v>6986</v>
      </c>
      <c r="H27" s="59">
        <f t="shared" si="2"/>
        <v>132734</v>
      </c>
      <c r="I27" s="59">
        <f t="shared" si="3"/>
        <v>21237.439999999999</v>
      </c>
      <c r="J27" s="59">
        <f t="shared" si="4"/>
        <v>3318.3500000000004</v>
      </c>
      <c r="K27" s="60">
        <f t="shared" si="5"/>
        <v>150653.09</v>
      </c>
    </row>
    <row r="28" spans="1:11">
      <c r="B28" s="45"/>
      <c r="C28" s="52"/>
      <c r="D28" s="52"/>
      <c r="E28" s="53"/>
      <c r="F28" s="61">
        <f t="shared" ref="F28:K28" si="6">SUM(F7:F27)</f>
        <v>4383120</v>
      </c>
      <c r="G28" s="55">
        <f t="shared" si="6"/>
        <v>219156</v>
      </c>
      <c r="H28" s="55">
        <f t="shared" si="6"/>
        <v>4163964</v>
      </c>
      <c r="I28" s="55">
        <f t="shared" si="6"/>
        <v>666234.24</v>
      </c>
      <c r="J28" s="55">
        <f t="shared" si="6"/>
        <v>104099.10000000002</v>
      </c>
      <c r="K28" s="55">
        <f t="shared" si="6"/>
        <v>4726099.1399999987</v>
      </c>
    </row>
    <row r="29" spans="1:11">
      <c r="C29" s="52"/>
      <c r="D29" s="52"/>
      <c r="E29" s="52" t="s">
        <v>73</v>
      </c>
      <c r="F29" s="54">
        <f t="shared" ref="F29:K29" si="7">MAX(F7:F27)</f>
        <v>1247200</v>
      </c>
      <c r="G29" s="54">
        <f t="shared" si="7"/>
        <v>62360</v>
      </c>
      <c r="H29" s="54">
        <f t="shared" si="7"/>
        <v>1184840</v>
      </c>
      <c r="I29" s="54">
        <f t="shared" si="7"/>
        <v>189574.39999999999</v>
      </c>
      <c r="J29" s="54">
        <f t="shared" si="7"/>
        <v>29621</v>
      </c>
      <c r="K29" s="54">
        <f t="shared" si="7"/>
        <v>1344793.4</v>
      </c>
    </row>
    <row r="30" spans="1:11">
      <c r="E30" t="s">
        <v>74</v>
      </c>
      <c r="F30" s="46">
        <f>MIN(F7:F27)</f>
        <v>16000</v>
      </c>
      <c r="G30" s="46">
        <f t="shared" ref="G30:K30" si="8">MIN(G7:G27)</f>
        <v>800</v>
      </c>
      <c r="H30" s="46">
        <f>MIN(H7:H27)</f>
        <v>15200</v>
      </c>
      <c r="I30" s="46">
        <f t="shared" si="8"/>
        <v>2432</v>
      </c>
      <c r="J30" s="46">
        <f t="shared" si="8"/>
        <v>380</v>
      </c>
      <c r="K30" s="46">
        <f t="shared" si="8"/>
        <v>17252</v>
      </c>
    </row>
    <row r="31" spans="1:11">
      <c r="E31" t="s">
        <v>75</v>
      </c>
      <c r="F31" s="46">
        <f t="shared" ref="F31:K31" si="9">AVERAGE(F7:F27)</f>
        <v>208720</v>
      </c>
      <c r="G31" s="46">
        <f t="shared" si="9"/>
        <v>10436</v>
      </c>
      <c r="H31" s="46">
        <f t="shared" si="9"/>
        <v>198284</v>
      </c>
      <c r="I31" s="46">
        <f t="shared" si="9"/>
        <v>31725.439999999999</v>
      </c>
      <c r="J31" s="46">
        <f t="shared" si="9"/>
        <v>4957.1000000000013</v>
      </c>
      <c r="K31" s="46">
        <f t="shared" si="9"/>
        <v>225052.33999999994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ignoredErrors>
    <ignoredError sqref="K28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CREACIONES</cp:lastModifiedBy>
  <dcterms:created xsi:type="dcterms:W3CDTF">2012-10-24T23:46:11Z</dcterms:created>
  <dcterms:modified xsi:type="dcterms:W3CDTF">2014-05-10T17:58:35Z</dcterms:modified>
</cp:coreProperties>
</file>